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career-rita\1.勞動部-補助大專校院辦理就業學程計畫\111學年度就業學程\1101216&amp;17【校內說明會-開會通知】\網頁公告\"/>
    </mc:Choice>
  </mc:AlternateContent>
  <bookViews>
    <workbookView xWindow="120" yWindow="48" windowWidth="19416" windowHeight="9216"/>
  </bookViews>
  <sheets>
    <sheet name="空白" sheetId="5" r:id="rId1"/>
  </sheets>
  <calcPr calcId="162913"/>
</workbook>
</file>

<file path=xl/calcChain.xml><?xml version="1.0" encoding="utf-8"?>
<calcChain xmlns="http://schemas.openxmlformats.org/spreadsheetml/2006/main">
  <c r="G19" i="5" l="1"/>
  <c r="G20" i="5"/>
  <c r="G21" i="5"/>
  <c r="G22" i="5"/>
  <c r="G23" i="5"/>
  <c r="G16" i="5"/>
  <c r="H16" i="5"/>
  <c r="G17" i="5"/>
  <c r="H17" i="5"/>
  <c r="G18" i="5"/>
  <c r="H18" i="5" s="1"/>
  <c r="G15" i="5"/>
  <c r="H15" i="5" s="1"/>
  <c r="G14" i="5"/>
  <c r="H14" i="5"/>
  <c r="G5" i="5"/>
  <c r="H5" i="5"/>
  <c r="G6" i="5"/>
  <c r="H6" i="5" s="1"/>
  <c r="G7" i="5"/>
  <c r="H7" i="5"/>
  <c r="G8" i="5"/>
  <c r="H8" i="5"/>
  <c r="G9" i="5"/>
  <c r="H9" i="5"/>
  <c r="G10" i="5"/>
  <c r="H10" i="5" s="1"/>
  <c r="G11" i="5"/>
  <c r="H11" i="5"/>
  <c r="G12" i="5"/>
  <c r="H12" i="5"/>
  <c r="G13" i="5"/>
  <c r="H13" i="5"/>
  <c r="H4" i="5"/>
  <c r="L18" i="5" l="1"/>
  <c r="J18" i="5" l="1"/>
  <c r="I17" i="5" l="1"/>
  <c r="I16" i="5"/>
  <c r="H26" i="5" l="1"/>
  <c r="J15" i="5" l="1"/>
  <c r="G25" i="5" l="1"/>
  <c r="I25" i="5" s="1"/>
  <c r="G24" i="5"/>
  <c r="I24" i="5" s="1"/>
  <c r="I23" i="5"/>
  <c r="I22" i="5"/>
  <c r="I21" i="5"/>
  <c r="I20" i="5"/>
  <c r="I19" i="5"/>
  <c r="I18" i="5"/>
  <c r="I15" i="5"/>
  <c r="I14" i="5"/>
  <c r="I13" i="5"/>
  <c r="I12" i="5"/>
  <c r="I11" i="5"/>
  <c r="I10" i="5"/>
  <c r="I9" i="5"/>
  <c r="I8" i="5"/>
  <c r="I7" i="5"/>
  <c r="I6" i="5"/>
  <c r="I5" i="5"/>
  <c r="G4" i="5"/>
  <c r="J4" i="5" l="1"/>
  <c r="J5" i="5"/>
  <c r="G26" i="5"/>
  <c r="I4" i="5"/>
  <c r="I26" i="5" s="1"/>
  <c r="H27" i="5" l="1"/>
  <c r="I27" i="5"/>
  <c r="J26" i="5"/>
  <c r="J27" i="5" l="1"/>
</calcChain>
</file>

<file path=xl/sharedStrings.xml><?xml version="1.0" encoding="utf-8"?>
<sst xmlns="http://schemas.openxmlformats.org/spreadsheetml/2006/main" count="74" uniqueCount="67">
  <si>
    <t>計算比例</t>
    <phoneticPr fontId="3" type="noConversion"/>
  </si>
  <si>
    <t>=100%</t>
    <phoneticPr fontId="2" type="noConversion"/>
  </si>
  <si>
    <t>說明</t>
    <phoneticPr fontId="2" type="noConversion"/>
  </si>
  <si>
    <t>項目</t>
    <phoneticPr fontId="2" type="noConversion"/>
  </si>
  <si>
    <t>備註</t>
    <phoneticPr fontId="2" type="noConversion"/>
  </si>
  <si>
    <t>←勿超過 5%</t>
    <phoneticPr fontId="3" type="noConversion"/>
  </si>
  <si>
    <t>←勿超過 25%</t>
    <phoneticPr fontId="3" type="noConversion"/>
  </si>
  <si>
    <t>←勿超過 3%</t>
    <phoneticPr fontId="3" type="noConversion"/>
  </si>
  <si>
    <t>←勿超過 10%</t>
    <phoneticPr fontId="3" type="noConversion"/>
  </si>
  <si>
    <t>單位</t>
    <phoneticPr fontId="2" type="noConversion"/>
  </si>
  <si>
    <t>月</t>
    <phoneticPr fontId="2" type="noConversion"/>
  </si>
  <si>
    <t>小時</t>
    <phoneticPr fontId="2" type="noConversion"/>
  </si>
  <si>
    <t>人</t>
    <phoneticPr fontId="2" type="noConversion"/>
  </si>
  <si>
    <t>小時</t>
    <phoneticPr fontId="2" type="noConversion"/>
  </si>
  <si>
    <t>人/小時</t>
    <phoneticPr fontId="2" type="noConversion"/>
  </si>
  <si>
    <t>人</t>
    <phoneticPr fontId="2" type="noConversion"/>
  </si>
  <si>
    <t>日</t>
    <phoneticPr fontId="2" type="noConversion"/>
  </si>
  <si>
    <t>補助外聘講師到校授課、業界專家學者到校出席會議及學校教師或工作人員拜訪本計畫合作單位之交通往返所需經費，依大眾運輸交通工具之票價補助，若因實際需要需搭乘高鐵或飛機者，應檢據覈實報銷。</t>
    <phoneticPr fontId="2" type="noConversion"/>
  </si>
  <si>
    <t>式</t>
    <phoneticPr fontId="2" type="noConversion"/>
  </si>
  <si>
    <t>輛</t>
    <phoneticPr fontId="2" type="noConversion"/>
  </si>
  <si>
    <t>單價
a</t>
    <phoneticPr fontId="3" type="noConversion"/>
  </si>
  <si>
    <t>數量
b</t>
    <phoneticPr fontId="3" type="noConversion"/>
  </si>
  <si>
    <t>金額c
(c = a × b)</t>
    <phoneticPr fontId="3" type="noConversion"/>
  </si>
  <si>
    <t>分署補助款d
(自行填入)</t>
    <phoneticPr fontId="3" type="noConversion"/>
  </si>
  <si>
    <t>學校自籌款
e</t>
    <phoneticPr fontId="3" type="noConversion"/>
  </si>
  <si>
    <r>
      <t xml:space="preserve">※ 有顏色的欄位為公式，勿更動 </t>
    </r>
    <r>
      <rPr>
        <b/>
        <sz val="12"/>
        <color indexed="10"/>
        <rFont val="微軟正黑體"/>
        <family val="2"/>
        <charset val="136"/>
      </rPr>
      <t xml:space="preserve">                                                      </t>
    </r>
    <phoneticPr fontId="3" type="noConversion"/>
  </si>
  <si>
    <t>應符合勞動部公告之當年度基本工資時薪標準規定編列，每人每日以8小時為限且每人每月以160小時為上限，每學程總額不得超過該學程補助額度合計之25%。但校內編制人員不得請領。以跨學程運用本項經費者，各學程間每人工作時段不得重複，且每月不得超過基本工資數額。</t>
    <phoneticPr fontId="2" type="noConversion"/>
  </si>
  <si>
    <t>限補助術科課程，支用於消耗性材料購置等項目，每人最高600元為上限。</t>
    <phoneticPr fontId="2" type="noConversion"/>
  </si>
  <si>
    <t>補助參訓學生於職場體驗期間之國內平安保險，補助保險額度每人最高100萬元。</t>
    <phoneticPr fontId="2" type="noConversion"/>
  </si>
  <si>
    <t>參訓學員成績為該學程全程參訓者前三名以內，由學程自訂獎勵金額，每學程總額不得超過該學程補助額度合計之3%。但學程人數未達15人者，本項目經費不得支領。</t>
    <phoneticPr fontId="2" type="noConversion"/>
  </si>
  <si>
    <t>雜費</t>
    <phoneticPr fontId="3" type="noConversion"/>
  </si>
  <si>
    <t>為上開各項費用總和10%為上限。</t>
    <phoneticPr fontId="2" type="noConversion"/>
  </si>
  <si>
    <t>宣導費</t>
    <phoneticPr fontId="2" type="noConversion"/>
  </si>
  <si>
    <t>課程設計費</t>
    <phoneticPr fontId="2" type="noConversion"/>
  </si>
  <si>
    <t>受補助單位運用於計畫宣導或招生宣導，編列金額以每學程20,000元為上限。</t>
    <phoneticPr fontId="2" type="noConversion"/>
  </si>
  <si>
    <t>每日每輛最高補助10,000元。</t>
    <phoneticPr fontId="2" type="noConversion"/>
  </si>
  <si>
    <t>每日最高補助6,000元，受補助單位以自有場地辦理者，不予補助。</t>
    <phoneticPr fontId="2" type="noConversion"/>
  </si>
  <si>
    <t>限辦理計畫之期中、期末檢討、規劃分析會議等專家學者出席費，每人每場次最高2,500元。但校內編制人員不得請領。</t>
    <phoneticPr fontId="2" type="noConversion"/>
  </si>
  <si>
    <t>應按月編列，每學程總額不得超過該學程補助額度合計之5%</t>
    <phoneticPr fontId="2" type="noConversion"/>
  </si>
  <si>
    <t>受補助單位透過專家諮詢或會議討論等方式設計符合訓練內容之費用。</t>
    <phoneticPr fontId="2" type="noConversion"/>
  </si>
  <si>
    <t>工作人員費</t>
    <phoneticPr fontId="3" type="noConversion"/>
  </si>
  <si>
    <t>出席費</t>
    <phoneticPr fontId="3" type="noConversion"/>
  </si>
  <si>
    <t>補助內聘講師每小時最高1,000元。
(限專精課程或共通核心職能課程)</t>
    <phoneticPr fontId="2" type="noConversion"/>
  </si>
  <si>
    <t>場地費</t>
    <phoneticPr fontId="3" type="noConversion"/>
  </si>
  <si>
    <t>租車費</t>
    <phoneticPr fontId="3" type="noConversion"/>
  </si>
  <si>
    <t>優秀學員獎勵</t>
    <phoneticPr fontId="3" type="noConversion"/>
  </si>
  <si>
    <t>行政管理費</t>
    <phoneticPr fontId="3" type="noConversion"/>
  </si>
  <si>
    <t>合計</t>
    <phoneticPr fontId="3" type="noConversion"/>
  </si>
  <si>
    <r>
      <t>占計畫總經費百分比</t>
    </r>
    <r>
      <rPr>
        <b/>
        <sz val="11"/>
        <color indexed="8"/>
        <rFont val="Times New Roman"/>
        <family val="1"/>
      </rPr>
      <t/>
    </r>
    <phoneticPr fontId="3" type="noConversion"/>
  </si>
  <si>
    <t>↑勿超過 80%，最高補助15萬元</t>
    <phoneticPr fontId="3" type="noConversion"/>
  </si>
  <si>
    <t>計畫主持人費</t>
    <phoneticPr fontId="3" type="noConversion"/>
  </si>
  <si>
    <t>講師鐘點費</t>
    <phoneticPr fontId="3" type="noConversion"/>
  </si>
  <si>
    <t>補助外聘講師每小時最高2,000元。(限專精課程或共通核心職能課程)</t>
    <phoneticPr fontId="2" type="noConversion"/>
  </si>
  <si>
    <r>
      <t>限支用於教材、講義、文具紙張、郵資、</t>
    </r>
    <r>
      <rPr>
        <strike/>
        <sz val="10"/>
        <rFont val="微軟正黑體"/>
        <family val="2"/>
        <charset val="136"/>
      </rPr>
      <t>招訓宣導</t>
    </r>
    <r>
      <rPr>
        <sz val="10"/>
        <rFont val="微軟正黑體"/>
        <family val="2"/>
        <charset val="136"/>
      </rPr>
      <t>、印刷裝訂等，以每人每小時最高12元計算（不含職場體驗課程）。</t>
    </r>
    <phoneticPr fontId="2" type="noConversion"/>
  </si>
  <si>
    <t>材料費</t>
    <phoneticPr fontId="3" type="noConversion"/>
  </si>
  <si>
    <t>交通費</t>
    <phoneticPr fontId="3" type="noConversion"/>
  </si>
  <si>
    <t>保險費</t>
    <phoneticPr fontId="3" type="noConversion"/>
  </si>
  <si>
    <r>
      <rPr>
        <b/>
        <u/>
        <sz val="11"/>
        <color indexed="8"/>
        <rFont val="微軟正黑體"/>
        <family val="2"/>
        <charset val="136"/>
      </rPr>
      <t xml:space="preserve"> 雜支  </t>
    </r>
    <r>
      <rPr>
        <b/>
        <sz val="11"/>
        <color indexed="8"/>
        <rFont val="微軟正黑體"/>
        <family val="2"/>
        <charset val="136"/>
      </rPr>
      <t>(非分署補助項目)1</t>
    </r>
    <phoneticPr fontId="2" type="noConversion"/>
  </si>
  <si>
    <r>
      <rPr>
        <b/>
        <u/>
        <sz val="11"/>
        <color indexed="8"/>
        <rFont val="微軟正黑體"/>
        <family val="2"/>
        <charset val="136"/>
      </rPr>
      <t xml:space="preserve"> 其他  </t>
    </r>
    <r>
      <rPr>
        <b/>
        <sz val="11"/>
        <color indexed="8"/>
        <rFont val="微軟正黑體"/>
        <family val="2"/>
        <charset val="136"/>
      </rPr>
      <t>(非分署補助項目)2</t>
    </r>
    <phoneticPr fontId="2" type="noConversion"/>
  </si>
  <si>
    <r>
      <rPr>
        <b/>
        <u/>
        <sz val="11"/>
        <color indexed="8"/>
        <rFont val="微軟正黑體"/>
        <family val="2"/>
        <charset val="136"/>
      </rPr>
      <t xml:space="preserve"> 其他  </t>
    </r>
    <r>
      <rPr>
        <b/>
        <sz val="11"/>
        <color indexed="8"/>
        <rFont val="微軟正黑體"/>
        <family val="2"/>
        <charset val="136"/>
      </rPr>
      <t>(非分署補助項目)3</t>
    </r>
    <r>
      <rPr>
        <sz val="12"/>
        <color theme="1"/>
        <rFont val="新細明體"/>
        <family val="2"/>
        <charset val="136"/>
        <scheme val="minor"/>
      </rPr>
      <t/>
    </r>
  </si>
  <si>
    <r>
      <rPr>
        <b/>
        <u/>
        <sz val="11"/>
        <color indexed="8"/>
        <rFont val="微軟正黑體"/>
        <family val="2"/>
        <charset val="136"/>
      </rPr>
      <t xml:space="preserve"> 其他  </t>
    </r>
    <r>
      <rPr>
        <b/>
        <sz val="11"/>
        <color indexed="8"/>
        <rFont val="微軟正黑體"/>
        <family val="2"/>
        <charset val="136"/>
      </rPr>
      <t>(非分署補助項目)4</t>
    </r>
    <r>
      <rPr>
        <sz val="12"/>
        <color theme="1"/>
        <rFont val="新細明體"/>
        <family val="2"/>
        <charset val="136"/>
        <scheme val="minor"/>
      </rPr>
      <t/>
    </r>
  </si>
  <si>
    <r>
      <rPr>
        <b/>
        <u/>
        <sz val="11"/>
        <color indexed="8"/>
        <rFont val="微軟正黑體"/>
        <family val="2"/>
        <charset val="136"/>
      </rPr>
      <t xml:space="preserve"> 其他  </t>
    </r>
    <r>
      <rPr>
        <b/>
        <sz val="11"/>
        <color indexed="8"/>
        <rFont val="微軟正黑體"/>
        <family val="2"/>
        <charset val="136"/>
      </rPr>
      <t>(非分署補助項目)5</t>
    </r>
    <r>
      <rPr>
        <sz val="12"/>
        <color theme="1"/>
        <rFont val="新細明體"/>
        <family val="2"/>
        <charset val="136"/>
        <scheme val="minor"/>
      </rPr>
      <t/>
    </r>
  </si>
  <si>
    <r>
      <rPr>
        <b/>
        <u/>
        <sz val="11"/>
        <color indexed="8"/>
        <rFont val="微軟正黑體"/>
        <family val="2"/>
        <charset val="136"/>
      </rPr>
      <t xml:space="preserve"> 其他  </t>
    </r>
    <r>
      <rPr>
        <b/>
        <sz val="11"/>
        <color indexed="8"/>
        <rFont val="微軟正黑體"/>
        <family val="2"/>
        <charset val="136"/>
      </rPr>
      <t>(非分署補助項目)6</t>
    </r>
    <r>
      <rPr>
        <sz val="12"/>
        <color theme="1"/>
        <rFont val="新細明體"/>
        <family val="2"/>
        <charset val="136"/>
        <scheme val="minor"/>
      </rPr>
      <t/>
    </r>
  </si>
  <si>
    <r>
      <rPr>
        <b/>
        <u/>
        <sz val="11"/>
        <color indexed="8"/>
        <rFont val="微軟正黑體"/>
        <family val="2"/>
        <charset val="136"/>
      </rPr>
      <t xml:space="preserve"> 其他  </t>
    </r>
    <r>
      <rPr>
        <b/>
        <sz val="11"/>
        <color indexed="8"/>
        <rFont val="微軟正黑體"/>
        <family val="2"/>
        <charset val="136"/>
      </rPr>
      <t>(非分署補助項目)7</t>
    </r>
    <r>
      <rPr>
        <sz val="12"/>
        <color theme="1"/>
        <rFont val="新細明體"/>
        <family val="2"/>
        <charset val="136"/>
        <scheme val="minor"/>
      </rPr>
      <t/>
    </r>
  </si>
  <si>
    <t>(行管費上限)</t>
    <phoneticPr fontId="2" type="noConversion"/>
  </si>
  <si>
    <t>水電費、勞保費、健保費、勞退提撥、補充保費。</t>
  </si>
  <si>
    <r>
      <t>111學年度「補助大專校院辦理就業學程計畫」</t>
    </r>
    <r>
      <rPr>
        <b/>
        <sz val="14"/>
        <color theme="5" tint="-0.249977111117893"/>
        <rFont val="微軟正黑體"/>
        <family val="2"/>
        <charset val="136"/>
      </rPr>
      <t>3C專班</t>
    </r>
    <r>
      <rPr>
        <b/>
        <sz val="14"/>
        <color theme="1"/>
        <rFont val="微軟正黑體"/>
        <family val="2"/>
        <charset val="136"/>
      </rPr>
      <t xml:space="preserve">經費規劃試算檢核表
                                                                           </t>
    </r>
    <r>
      <rPr>
        <b/>
        <sz val="11"/>
        <color theme="1"/>
        <rFont val="微軟正黑體"/>
        <family val="2"/>
        <charset val="136"/>
      </rPr>
      <t>學校:  僑光科技大學                   科系:3C專班-○○系</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</si>
</sst>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_-&quot;$&quot;* #,##0_-;\-&quot;$&quot;* #,##0_-;_-&quot;$&quot;* &quot;-&quot;??_-;_-@_-"/>
    <numFmt numFmtId="177" formatCode="#,##0_ "/>
  </numFmts>
  <fonts count="24" x14ac:knownFonts="1">
    <font>
      <sz val="12"/>
      <color theme="1"/>
      <name val="新細明體"/>
      <family val="1"/>
      <charset val="136"/>
      <scheme val="minor"/>
    </font>
    <font>
      <sz val="12"/>
      <color theme="1"/>
      <name val="新細明體"/>
      <family val="2"/>
      <charset val="136"/>
      <scheme val="minor"/>
    </font>
    <font>
      <sz val="9"/>
      <name val="新細明體"/>
      <family val="1"/>
      <charset val="136"/>
      <scheme val="minor"/>
    </font>
    <font>
      <sz val="9"/>
      <name val="新細明體"/>
      <family val="1"/>
      <charset val="136"/>
    </font>
    <font>
      <b/>
      <sz val="11"/>
      <color indexed="10"/>
      <name val="微軟正黑體"/>
      <family val="2"/>
      <charset val="136"/>
    </font>
    <font>
      <b/>
      <sz val="11"/>
      <color indexed="8"/>
      <name val="Times New Roman"/>
      <family val="1"/>
    </font>
    <font>
      <b/>
      <sz val="11"/>
      <color indexed="8"/>
      <name val="微軟正黑體"/>
      <family val="2"/>
      <charset val="136"/>
    </font>
    <font>
      <sz val="11"/>
      <name val="微軟正黑體"/>
      <family val="2"/>
      <charset val="136"/>
    </font>
    <font>
      <sz val="11"/>
      <color indexed="8"/>
      <name val="微軟正黑體"/>
      <family val="2"/>
      <charset val="136"/>
    </font>
    <font>
      <b/>
      <sz val="14"/>
      <color theme="1"/>
      <name val="微軟正黑體"/>
      <family val="2"/>
      <charset val="136"/>
    </font>
    <font>
      <sz val="11"/>
      <color indexed="10"/>
      <name val="微軟正黑體"/>
      <family val="2"/>
      <charset val="136"/>
    </font>
    <font>
      <b/>
      <sz val="12"/>
      <color indexed="10"/>
      <name val="微軟正黑體"/>
      <family val="2"/>
      <charset val="136"/>
    </font>
    <font>
      <b/>
      <u val="double"/>
      <sz val="12"/>
      <color indexed="10"/>
      <name val="微軟正黑體"/>
      <family val="2"/>
      <charset val="136"/>
    </font>
    <font>
      <b/>
      <sz val="14"/>
      <color theme="5" tint="-0.249977111117893"/>
      <name val="微軟正黑體"/>
      <family val="2"/>
      <charset val="136"/>
    </font>
    <font>
      <b/>
      <sz val="11"/>
      <color theme="1"/>
      <name val="微軟正黑體"/>
      <family val="2"/>
      <charset val="136"/>
    </font>
    <font>
      <sz val="11"/>
      <color theme="1"/>
      <name val="微軟正黑體"/>
      <family val="2"/>
      <charset val="136"/>
    </font>
    <font>
      <sz val="10"/>
      <name val="微軟正黑體"/>
      <family val="2"/>
      <charset val="136"/>
    </font>
    <font>
      <b/>
      <sz val="11"/>
      <name val="微軟正黑體"/>
      <family val="2"/>
      <charset val="136"/>
    </font>
    <font>
      <b/>
      <sz val="12"/>
      <color theme="1"/>
      <name val="微軟正黑體"/>
      <family val="2"/>
      <charset val="136"/>
    </font>
    <font>
      <sz val="10"/>
      <color rgb="FF000000"/>
      <name val="微軟正黑體"/>
      <family val="2"/>
      <charset val="136"/>
    </font>
    <font>
      <sz val="10"/>
      <color theme="1"/>
      <name val="微軟正黑體"/>
      <family val="2"/>
      <charset val="136"/>
    </font>
    <font>
      <strike/>
      <sz val="10"/>
      <name val="微軟正黑體"/>
      <family val="2"/>
      <charset val="136"/>
    </font>
    <font>
      <b/>
      <u/>
      <sz val="11"/>
      <color indexed="8"/>
      <name val="微軟正黑體"/>
      <family val="2"/>
      <charset val="136"/>
    </font>
    <font>
      <b/>
      <sz val="10"/>
      <color theme="1"/>
      <name val="微軟正黑體"/>
      <family val="2"/>
      <charset val="136"/>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4" tint="0.79998168889431442"/>
        <bgColor indexed="64"/>
      </patternFill>
    </fill>
    <fill>
      <patternFill patternType="solid">
        <fgColor theme="7"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style="medium">
        <color indexed="64"/>
      </right>
      <top style="medium">
        <color indexed="64"/>
      </top>
      <bottom style="medium">
        <color indexed="64"/>
      </bottom>
      <diagonal/>
    </border>
  </borders>
  <cellStyleXfs count="1">
    <xf numFmtId="0" fontId="0" fillId="0" borderId="0">
      <alignment vertical="center"/>
    </xf>
  </cellStyleXfs>
  <cellXfs count="63">
    <xf numFmtId="0" fontId="0" fillId="0" borderId="0" xfId="0">
      <alignment vertical="center"/>
    </xf>
    <xf numFmtId="0" fontId="8" fillId="0" borderId="0" xfId="0" applyFont="1" applyAlignment="1">
      <alignment horizontal="center" vertical="center"/>
    </xf>
    <xf numFmtId="0" fontId="4" fillId="0" borderId="9" xfId="0" applyFont="1" applyBorder="1" applyAlignment="1">
      <alignment horizontal="left" vertical="center"/>
    </xf>
    <xf numFmtId="0" fontId="10" fillId="0" borderId="9" xfId="0" applyFont="1" applyBorder="1" applyAlignment="1">
      <alignment horizontal="left" vertical="center" wrapText="1"/>
    </xf>
    <xf numFmtId="0" fontId="7" fillId="2" borderId="7" xfId="0" applyFont="1" applyFill="1" applyBorder="1" applyAlignment="1">
      <alignment horizontal="center" vertical="center"/>
    </xf>
    <xf numFmtId="0" fontId="7" fillId="2" borderId="7" xfId="0" applyFont="1" applyFill="1" applyBorder="1" applyAlignment="1">
      <alignment horizontal="center" vertical="center" wrapText="1"/>
    </xf>
    <xf numFmtId="49" fontId="4" fillId="0" borderId="11" xfId="0" applyNumberFormat="1" applyFont="1" applyBorder="1" applyAlignment="1">
      <alignment horizontal="left" vertical="center"/>
    </xf>
    <xf numFmtId="0" fontId="4" fillId="0" borderId="11" xfId="0" applyFont="1" applyBorder="1" applyAlignment="1">
      <alignment horizontal="left" vertical="center"/>
    </xf>
    <xf numFmtId="0" fontId="15" fillId="0" borderId="0" xfId="0" applyFont="1" applyAlignment="1">
      <alignment horizontal="center" vertical="center"/>
    </xf>
    <xf numFmtId="0" fontId="6" fillId="0" borderId="1" xfId="0" applyFont="1" applyBorder="1" applyAlignment="1">
      <alignment horizontal="center" vertical="center"/>
    </xf>
    <xf numFmtId="0" fontId="16" fillId="0" borderId="1" xfId="0" applyFont="1" applyBorder="1" applyAlignment="1">
      <alignment vertical="center" wrapText="1"/>
    </xf>
    <xf numFmtId="0" fontId="16" fillId="0" borderId="1" xfId="0" applyFont="1" applyBorder="1" applyAlignment="1">
      <alignment horizontal="center" vertical="center" wrapText="1"/>
    </xf>
    <xf numFmtId="0" fontId="7" fillId="0" borderId="1" xfId="0" applyFont="1" applyBorder="1" applyAlignment="1">
      <alignment horizontal="center" vertical="center"/>
    </xf>
    <xf numFmtId="176" fontId="17" fillId="3" borderId="1" xfId="0" applyNumberFormat="1" applyFont="1" applyFill="1" applyBorder="1" applyAlignment="1">
      <alignment horizontal="center" vertical="center"/>
    </xf>
    <xf numFmtId="176" fontId="17" fillId="2" borderId="1" xfId="0" applyNumberFormat="1" applyFont="1" applyFill="1" applyBorder="1" applyAlignment="1">
      <alignment horizontal="center" vertical="center"/>
    </xf>
    <xf numFmtId="10" fontId="18" fillId="4" borderId="1" xfId="0" applyNumberFormat="1" applyFont="1" applyFill="1" applyBorder="1">
      <alignment vertical="center"/>
    </xf>
    <xf numFmtId="0" fontId="6" fillId="0" borderId="0" xfId="0" applyFont="1" applyAlignment="1">
      <alignment horizontal="center" vertical="center"/>
    </xf>
    <xf numFmtId="0" fontId="17" fillId="0" borderId="1" xfId="0" applyFont="1" applyBorder="1" applyAlignment="1">
      <alignment horizontal="center" vertical="center"/>
    </xf>
    <xf numFmtId="0" fontId="16" fillId="0" borderId="1" xfId="0" applyFont="1" applyBorder="1" applyAlignment="1">
      <alignment horizontal="left" vertical="center" wrapText="1"/>
    </xf>
    <xf numFmtId="0" fontId="19" fillId="0" borderId="1" xfId="0" applyFont="1" applyBorder="1" applyAlignment="1">
      <alignment horizontal="center" vertical="center"/>
    </xf>
    <xf numFmtId="0" fontId="20" fillId="0" borderId="1" xfId="0" applyFont="1" applyBorder="1" applyAlignment="1">
      <alignment horizontal="center" vertical="center"/>
    </xf>
    <xf numFmtId="176" fontId="15" fillId="0" borderId="0" xfId="0" applyNumberFormat="1" applyFont="1" applyAlignment="1">
      <alignment horizontal="center" vertical="center"/>
    </xf>
    <xf numFmtId="0" fontId="16" fillId="0" borderId="1" xfId="0" applyFont="1" applyBorder="1">
      <alignment vertical="center"/>
    </xf>
    <xf numFmtId="0" fontId="6" fillId="6" borderId="1" xfId="0" applyFont="1" applyFill="1" applyBorder="1" applyAlignment="1">
      <alignment horizontal="center" vertical="center"/>
    </xf>
    <xf numFmtId="0" fontId="16" fillId="6" borderId="1" xfId="0" applyFont="1" applyFill="1" applyBorder="1" applyAlignment="1">
      <alignment vertical="center" wrapText="1"/>
    </xf>
    <xf numFmtId="0" fontId="16" fillId="6" borderId="1" xfId="0" applyFont="1" applyFill="1" applyBorder="1" applyAlignment="1">
      <alignment horizontal="center" vertical="center" wrapText="1"/>
    </xf>
    <xf numFmtId="0" fontId="7" fillId="6" borderId="1" xfId="0" applyFont="1" applyFill="1" applyBorder="1" applyAlignment="1">
      <alignment horizontal="center" vertical="center"/>
    </xf>
    <xf numFmtId="176" fontId="17" fillId="6" borderId="1" xfId="0" applyNumberFormat="1" applyFont="1" applyFill="1" applyBorder="1" applyAlignment="1">
      <alignment horizontal="center" vertical="center"/>
    </xf>
    <xf numFmtId="0" fontId="20" fillId="6" borderId="1" xfId="0" applyFont="1" applyFill="1" applyBorder="1" applyAlignment="1">
      <alignment horizontal="center" vertical="center"/>
    </xf>
    <xf numFmtId="10" fontId="18" fillId="4" borderId="0" xfId="0" applyNumberFormat="1" applyFont="1" applyFill="1">
      <alignment vertical="center"/>
    </xf>
    <xf numFmtId="0" fontId="6" fillId="0" borderId="1" xfId="0" applyFont="1" applyBorder="1" applyAlignment="1">
      <alignment horizontal="center" vertical="center" wrapText="1"/>
    </xf>
    <xf numFmtId="0" fontId="6" fillId="2" borderId="1" xfId="0" applyFont="1" applyFill="1" applyBorder="1" applyAlignment="1">
      <alignment horizontal="center" vertical="center"/>
    </xf>
    <xf numFmtId="0" fontId="16" fillId="0" borderId="1" xfId="0" applyFont="1" applyBorder="1" applyAlignment="1">
      <alignment horizontal="center" vertical="center"/>
    </xf>
    <xf numFmtId="0" fontId="7" fillId="0" borderId="1" xfId="0" applyFont="1" applyFill="1" applyBorder="1" applyAlignment="1">
      <alignment horizontal="center" vertical="center"/>
    </xf>
    <xf numFmtId="0" fontId="6" fillId="5" borderId="1" xfId="0" applyFont="1" applyFill="1" applyBorder="1" applyAlignment="1">
      <alignment horizontal="center" vertical="center"/>
    </xf>
    <xf numFmtId="0" fontId="6" fillId="5" borderId="1" xfId="0" applyFont="1" applyFill="1" applyBorder="1" applyAlignment="1">
      <alignment horizontal="center" vertical="center" wrapText="1"/>
    </xf>
    <xf numFmtId="176" fontId="17" fillId="5" borderId="1" xfId="0" applyNumberFormat="1" applyFont="1" applyFill="1" applyBorder="1" applyAlignment="1">
      <alignment horizontal="center" vertical="center"/>
    </xf>
    <xf numFmtId="0" fontId="15" fillId="0" borderId="1" xfId="0" applyFont="1" applyBorder="1" applyAlignment="1">
      <alignment horizontal="center" vertical="center"/>
    </xf>
    <xf numFmtId="0" fontId="8" fillId="0" borderId="1" xfId="0" applyFont="1" applyBorder="1" applyAlignment="1">
      <alignment horizontal="center" vertical="center"/>
    </xf>
    <xf numFmtId="176" fontId="6" fillId="5" borderId="1" xfId="0" applyNumberFormat="1" applyFont="1" applyFill="1" applyBorder="1" applyAlignment="1">
      <alignment horizontal="center" vertical="center"/>
    </xf>
    <xf numFmtId="176" fontId="6" fillId="3" borderId="1" xfId="0" applyNumberFormat="1" applyFont="1" applyFill="1" applyBorder="1" applyAlignment="1">
      <alignment horizontal="center" vertical="center"/>
    </xf>
    <xf numFmtId="176" fontId="23" fillId="4" borderId="1" xfId="0" applyNumberFormat="1" applyFont="1" applyFill="1" applyBorder="1" applyAlignment="1">
      <alignment horizontal="center" vertical="center"/>
    </xf>
    <xf numFmtId="0" fontId="6" fillId="0" borderId="4" xfId="0" applyFont="1" applyBorder="1" applyAlignment="1">
      <alignment horizontal="center" vertical="center"/>
    </xf>
    <xf numFmtId="176" fontId="6" fillId="2" borderId="1" xfId="0" applyNumberFormat="1" applyFont="1" applyFill="1" applyBorder="1" applyAlignment="1">
      <alignment horizontal="center" vertical="center"/>
    </xf>
    <xf numFmtId="10" fontId="6" fillId="3" borderId="10" xfId="0" applyNumberFormat="1" applyFont="1" applyFill="1" applyBorder="1" applyAlignment="1">
      <alignment horizontal="center" vertical="center"/>
    </xf>
    <xf numFmtId="10" fontId="6" fillId="3" borderId="1" xfId="0" applyNumberFormat="1" applyFont="1" applyFill="1" applyBorder="1" applyAlignment="1">
      <alignment horizontal="center" vertical="center"/>
    </xf>
    <xf numFmtId="10" fontId="18" fillId="0" borderId="1" xfId="0" applyNumberFormat="1" applyFont="1" applyBorder="1">
      <alignment vertical="center"/>
    </xf>
    <xf numFmtId="0" fontId="16" fillId="0" borderId="0" xfId="0" applyFont="1" applyAlignment="1">
      <alignment horizontal="center" vertical="center"/>
    </xf>
    <xf numFmtId="0" fontId="20" fillId="0" borderId="0" xfId="0" applyFont="1" applyAlignment="1">
      <alignment horizontal="center" vertical="center"/>
    </xf>
    <xf numFmtId="177" fontId="15" fillId="0" borderId="0" xfId="0" applyNumberFormat="1" applyFont="1" applyAlignment="1">
      <alignment horizontal="right"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9" fillId="0" borderId="0" xfId="0" applyFont="1" applyBorder="1" applyAlignment="1">
      <alignment horizontal="center" vertical="center" wrapText="1"/>
    </xf>
    <xf numFmtId="0" fontId="9" fillId="0" borderId="0" xfId="0" applyFont="1" applyBorder="1" applyAlignment="1">
      <alignment horizontal="center" vertical="center"/>
    </xf>
    <xf numFmtId="0" fontId="12" fillId="0" borderId="8" xfId="0" applyFont="1" applyBorder="1" applyAlignment="1">
      <alignment horizontal="left" vertical="center"/>
    </xf>
    <xf numFmtId="0" fontId="7" fillId="2" borderId="5" xfId="0" applyFont="1" applyFill="1" applyBorder="1" applyAlignment="1">
      <alignment horizontal="center" vertical="center"/>
    </xf>
    <xf numFmtId="0" fontId="7" fillId="2" borderId="6" xfId="0" applyFont="1" applyFill="1" applyBorder="1" applyAlignment="1">
      <alignment horizontal="center" vertical="center"/>
    </xf>
    <xf numFmtId="0" fontId="6" fillId="0" borderId="1" xfId="0" applyFont="1" applyBorder="1" applyAlignment="1">
      <alignment horizontal="center" vertical="center"/>
    </xf>
    <xf numFmtId="0" fontId="15" fillId="0" borderId="1" xfId="0" applyFont="1" applyBorder="1" applyAlignment="1">
      <alignment horizontal="center" vertical="center"/>
    </xf>
    <xf numFmtId="177" fontId="7" fillId="0" borderId="1" xfId="0" applyNumberFormat="1" applyFont="1" applyBorder="1" applyAlignment="1">
      <alignment horizontal="center" vertical="center"/>
    </xf>
    <xf numFmtId="177" fontId="7" fillId="6" borderId="1" xfId="0" applyNumberFormat="1" applyFont="1" applyFill="1" applyBorder="1" applyAlignment="1">
      <alignment horizontal="center" vertical="center"/>
    </xf>
    <xf numFmtId="177" fontId="7" fillId="0" borderId="1" xfId="0" applyNumberFormat="1" applyFont="1" applyFill="1" applyBorder="1" applyAlignment="1">
      <alignment horizontal="center" vertical="center"/>
    </xf>
  </cellXfs>
  <cellStyles count="1">
    <cellStyle name="一般" xfId="0" builtinId="0"/>
  </cellStyles>
  <dxfs count="7">
    <dxf>
      <font>
        <color rgb="FF9C0006"/>
      </font>
    </dxf>
    <dxf>
      <font>
        <color rgb="FF9C0006"/>
      </font>
    </dxf>
    <dxf>
      <font>
        <color rgb="FFFF0000"/>
      </font>
      <fill>
        <patternFill>
          <bgColor rgb="FFFFFF00"/>
        </patternFill>
      </fill>
    </dxf>
    <dxf>
      <font>
        <color rgb="FF9C0006"/>
      </font>
    </dxf>
    <dxf>
      <font>
        <color rgb="FF9C0006"/>
      </font>
    </dxf>
    <dxf>
      <font>
        <color rgb="FF9C0006"/>
      </font>
    </dxf>
    <dxf>
      <font>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M28"/>
  <sheetViews>
    <sheetView tabSelected="1" topLeftCell="A10" zoomScale="90" zoomScaleNormal="90" workbookViewId="0">
      <selection activeCell="K20" sqref="K20"/>
    </sheetView>
  </sheetViews>
  <sheetFormatPr defaultColWidth="10.6640625" defaultRowHeight="24.9" customHeight="1" x14ac:dyDescent="0.3"/>
  <cols>
    <col min="1" max="1" width="3.44140625" style="8" customWidth="1"/>
    <col min="2" max="2" width="13.88671875" style="8" customWidth="1"/>
    <col min="3" max="3" width="31.109375" style="47" customWidth="1"/>
    <col min="4" max="4" width="6.21875" style="47" customWidth="1"/>
    <col min="5" max="5" width="8.88671875" style="8" bestFit="1" customWidth="1"/>
    <col min="6" max="6" width="8.77734375" style="8" customWidth="1"/>
    <col min="7" max="7" width="12.21875" style="8" customWidth="1"/>
    <col min="8" max="8" width="12.44140625" style="8" customWidth="1"/>
    <col min="9" max="9" width="11.6640625" style="8" customWidth="1"/>
    <col min="10" max="10" width="12.88671875" style="48" customWidth="1"/>
    <col min="11" max="11" width="13.21875" style="8" customWidth="1"/>
    <col min="12" max="16384" width="10.6640625" style="8"/>
  </cols>
  <sheetData>
    <row r="1" spans="1:12" ht="54" customHeight="1" x14ac:dyDescent="0.3">
      <c r="A1" s="53" t="s">
        <v>66</v>
      </c>
      <c r="B1" s="54"/>
      <c r="C1" s="54"/>
      <c r="D1" s="54"/>
      <c r="E1" s="54"/>
      <c r="F1" s="54"/>
      <c r="G1" s="54"/>
      <c r="H1" s="54"/>
      <c r="I1" s="54"/>
      <c r="J1" s="54"/>
    </row>
    <row r="2" spans="1:12" ht="24.9" customHeight="1" x14ac:dyDescent="0.3">
      <c r="A2" s="55" t="s">
        <v>25</v>
      </c>
      <c r="B2" s="55"/>
      <c r="C2" s="55"/>
      <c r="D2" s="55"/>
      <c r="E2" s="55"/>
      <c r="F2" s="55"/>
      <c r="G2" s="55"/>
      <c r="H2" s="55"/>
      <c r="I2" s="55"/>
      <c r="J2" s="55"/>
    </row>
    <row r="3" spans="1:12" s="1" customFormat="1" ht="29.4" thickBot="1" x14ac:dyDescent="0.35">
      <c r="A3" s="56" t="s">
        <v>3</v>
      </c>
      <c r="B3" s="57"/>
      <c r="C3" s="4" t="s">
        <v>2</v>
      </c>
      <c r="D3" s="4" t="s">
        <v>9</v>
      </c>
      <c r="E3" s="5" t="s">
        <v>20</v>
      </c>
      <c r="F3" s="5" t="s">
        <v>21</v>
      </c>
      <c r="G3" s="5" t="s">
        <v>22</v>
      </c>
      <c r="H3" s="5" t="s">
        <v>23</v>
      </c>
      <c r="I3" s="5" t="s">
        <v>24</v>
      </c>
      <c r="J3" s="4" t="s">
        <v>0</v>
      </c>
      <c r="K3" s="1" t="s">
        <v>4</v>
      </c>
    </row>
    <row r="4" spans="1:12" s="16" customFormat="1" ht="28.2" thickBot="1" x14ac:dyDescent="0.35">
      <c r="A4" s="9">
        <v>1</v>
      </c>
      <c r="B4" s="9" t="s">
        <v>50</v>
      </c>
      <c r="C4" s="10" t="s">
        <v>38</v>
      </c>
      <c r="D4" s="11" t="s">
        <v>10</v>
      </c>
      <c r="E4" s="60"/>
      <c r="F4" s="12"/>
      <c r="G4" s="13">
        <f>SUM(E4*F4)</f>
        <v>0</v>
      </c>
      <c r="H4" s="14">
        <f>G4</f>
        <v>0</v>
      </c>
      <c r="I4" s="13">
        <f>G4-H4</f>
        <v>0</v>
      </c>
      <c r="J4" s="15">
        <f>IF(H26=0,"",H4/H26)</f>
        <v>0</v>
      </c>
      <c r="K4" s="7" t="s">
        <v>5</v>
      </c>
    </row>
    <row r="5" spans="1:12" ht="111" thickBot="1" x14ac:dyDescent="0.35">
      <c r="A5" s="9">
        <v>2</v>
      </c>
      <c r="B5" s="17" t="s">
        <v>40</v>
      </c>
      <c r="C5" s="18" t="s">
        <v>26</v>
      </c>
      <c r="D5" s="11" t="s">
        <v>11</v>
      </c>
      <c r="E5" s="60"/>
      <c r="F5" s="12"/>
      <c r="G5" s="13">
        <f t="shared" ref="G5:G13" si="0">SUM(E5*F5)</f>
        <v>0</v>
      </c>
      <c r="H5" s="14">
        <f t="shared" ref="H5:H18" si="1">G5</f>
        <v>0</v>
      </c>
      <c r="I5" s="13">
        <f t="shared" ref="I5:I19" si="2">G5-H5</f>
        <v>0</v>
      </c>
      <c r="J5" s="15">
        <f>IF(H26=0,"",H5/H26)</f>
        <v>0</v>
      </c>
      <c r="K5" s="7" t="s">
        <v>6</v>
      </c>
    </row>
    <row r="6" spans="1:12" ht="55.2" x14ac:dyDescent="0.3">
      <c r="A6" s="9">
        <v>3</v>
      </c>
      <c r="B6" s="9" t="s">
        <v>41</v>
      </c>
      <c r="C6" s="18" t="s">
        <v>37</v>
      </c>
      <c r="D6" s="19" t="s">
        <v>12</v>
      </c>
      <c r="E6" s="60"/>
      <c r="F6" s="12"/>
      <c r="G6" s="13">
        <f t="shared" si="0"/>
        <v>0</v>
      </c>
      <c r="H6" s="14">
        <f t="shared" si="1"/>
        <v>0</v>
      </c>
      <c r="I6" s="13">
        <f t="shared" si="2"/>
        <v>0</v>
      </c>
      <c r="J6" s="20"/>
    </row>
    <row r="7" spans="1:12" ht="27.6" x14ac:dyDescent="0.3">
      <c r="A7" s="58">
        <v>4</v>
      </c>
      <c r="B7" s="58" t="s">
        <v>51</v>
      </c>
      <c r="C7" s="18" t="s">
        <v>52</v>
      </c>
      <c r="D7" s="19" t="s">
        <v>11</v>
      </c>
      <c r="E7" s="60"/>
      <c r="F7" s="12"/>
      <c r="G7" s="13">
        <f t="shared" si="0"/>
        <v>0</v>
      </c>
      <c r="H7" s="14">
        <f t="shared" si="1"/>
        <v>0</v>
      </c>
      <c r="I7" s="13">
        <f t="shared" si="2"/>
        <v>0</v>
      </c>
      <c r="J7" s="20"/>
    </row>
    <row r="8" spans="1:12" ht="27.6" x14ac:dyDescent="0.3">
      <c r="A8" s="59"/>
      <c r="B8" s="58"/>
      <c r="C8" s="18" t="s">
        <v>42</v>
      </c>
      <c r="D8" s="19" t="s">
        <v>13</v>
      </c>
      <c r="E8" s="60"/>
      <c r="F8" s="12"/>
      <c r="G8" s="13">
        <f t="shared" si="0"/>
        <v>0</v>
      </c>
      <c r="H8" s="14">
        <f t="shared" si="1"/>
        <v>0</v>
      </c>
      <c r="I8" s="13">
        <f t="shared" si="2"/>
        <v>0</v>
      </c>
      <c r="J8" s="20"/>
    </row>
    <row r="9" spans="1:12" ht="55.2" x14ac:dyDescent="0.3">
      <c r="A9" s="9">
        <v>5</v>
      </c>
      <c r="B9" s="9" t="s">
        <v>30</v>
      </c>
      <c r="C9" s="18" t="s">
        <v>53</v>
      </c>
      <c r="D9" s="19" t="s">
        <v>14</v>
      </c>
      <c r="E9" s="60"/>
      <c r="F9" s="12"/>
      <c r="G9" s="13">
        <f t="shared" si="0"/>
        <v>0</v>
      </c>
      <c r="H9" s="14">
        <f t="shared" si="1"/>
        <v>0</v>
      </c>
      <c r="I9" s="13">
        <f t="shared" si="2"/>
        <v>0</v>
      </c>
      <c r="J9" s="20"/>
    </row>
    <row r="10" spans="1:12" ht="41.4" x14ac:dyDescent="0.3">
      <c r="A10" s="9">
        <v>6</v>
      </c>
      <c r="B10" s="9" t="s">
        <v>54</v>
      </c>
      <c r="C10" s="10" t="s">
        <v>27</v>
      </c>
      <c r="D10" s="19" t="s">
        <v>15</v>
      </c>
      <c r="E10" s="60"/>
      <c r="F10" s="12"/>
      <c r="G10" s="13">
        <f t="shared" si="0"/>
        <v>0</v>
      </c>
      <c r="H10" s="14">
        <f t="shared" si="1"/>
        <v>0</v>
      </c>
      <c r="I10" s="13">
        <f t="shared" si="2"/>
        <v>0</v>
      </c>
      <c r="J10" s="20"/>
      <c r="L10" s="21"/>
    </row>
    <row r="11" spans="1:12" ht="27.6" x14ac:dyDescent="0.3">
      <c r="A11" s="9">
        <v>7</v>
      </c>
      <c r="B11" s="9" t="s">
        <v>43</v>
      </c>
      <c r="C11" s="10" t="s">
        <v>36</v>
      </c>
      <c r="D11" s="19" t="s">
        <v>16</v>
      </c>
      <c r="E11" s="60"/>
      <c r="F11" s="12"/>
      <c r="G11" s="13">
        <f t="shared" si="0"/>
        <v>0</v>
      </c>
      <c r="H11" s="14">
        <f t="shared" si="1"/>
        <v>0</v>
      </c>
      <c r="I11" s="13">
        <f t="shared" si="2"/>
        <v>0</v>
      </c>
      <c r="J11" s="20"/>
    </row>
    <row r="12" spans="1:12" ht="82.8" x14ac:dyDescent="0.3">
      <c r="A12" s="9">
        <v>8</v>
      </c>
      <c r="B12" s="9" t="s">
        <v>55</v>
      </c>
      <c r="C12" s="10" t="s">
        <v>17</v>
      </c>
      <c r="D12" s="11" t="s">
        <v>18</v>
      </c>
      <c r="E12" s="60"/>
      <c r="F12" s="12"/>
      <c r="G12" s="13">
        <f t="shared" si="0"/>
        <v>0</v>
      </c>
      <c r="H12" s="14">
        <f t="shared" si="1"/>
        <v>0</v>
      </c>
      <c r="I12" s="13">
        <f t="shared" si="2"/>
        <v>0</v>
      </c>
      <c r="J12" s="20"/>
    </row>
    <row r="13" spans="1:12" ht="24.9" customHeight="1" x14ac:dyDescent="0.3">
      <c r="A13" s="9">
        <v>9</v>
      </c>
      <c r="B13" s="9" t="s">
        <v>44</v>
      </c>
      <c r="C13" s="22" t="s">
        <v>35</v>
      </c>
      <c r="D13" s="19" t="s">
        <v>19</v>
      </c>
      <c r="E13" s="60"/>
      <c r="F13" s="12"/>
      <c r="G13" s="13">
        <f t="shared" si="0"/>
        <v>0</v>
      </c>
      <c r="H13" s="14">
        <f t="shared" si="1"/>
        <v>0</v>
      </c>
      <c r="I13" s="13">
        <f t="shared" si="2"/>
        <v>0</v>
      </c>
      <c r="J13" s="20"/>
    </row>
    <row r="14" spans="1:12" ht="42" thickBot="1" x14ac:dyDescent="0.35">
      <c r="A14" s="9">
        <v>10</v>
      </c>
      <c r="B14" s="23" t="s">
        <v>56</v>
      </c>
      <c r="C14" s="24" t="s">
        <v>28</v>
      </c>
      <c r="D14" s="25" t="s">
        <v>15</v>
      </c>
      <c r="E14" s="61"/>
      <c r="F14" s="26"/>
      <c r="G14" s="27">
        <f>E14*F14</f>
        <v>0</v>
      </c>
      <c r="H14" s="27">
        <f t="shared" si="1"/>
        <v>0</v>
      </c>
      <c r="I14" s="27">
        <f t="shared" si="2"/>
        <v>0</v>
      </c>
      <c r="J14" s="28"/>
    </row>
    <row r="15" spans="1:12" ht="69.599999999999994" thickBot="1" x14ac:dyDescent="0.35">
      <c r="A15" s="9">
        <v>11</v>
      </c>
      <c r="B15" s="9" t="s">
        <v>45</v>
      </c>
      <c r="C15" s="10" t="s">
        <v>29</v>
      </c>
      <c r="D15" s="11" t="s">
        <v>18</v>
      </c>
      <c r="E15" s="60"/>
      <c r="F15" s="12"/>
      <c r="G15" s="13">
        <f>E15*F15</f>
        <v>0</v>
      </c>
      <c r="H15" s="14">
        <f t="shared" si="1"/>
        <v>0</v>
      </c>
      <c r="I15" s="13">
        <f t="shared" si="2"/>
        <v>0</v>
      </c>
      <c r="J15" s="29">
        <f>IF(H26=0,"",H15/H26)</f>
        <v>0</v>
      </c>
      <c r="K15" s="2" t="s">
        <v>7</v>
      </c>
    </row>
    <row r="16" spans="1:12" ht="41.4" x14ac:dyDescent="0.3">
      <c r="A16" s="9">
        <v>12</v>
      </c>
      <c r="B16" s="30" t="s">
        <v>32</v>
      </c>
      <c r="C16" s="10" t="s">
        <v>34</v>
      </c>
      <c r="D16" s="11" t="s">
        <v>18</v>
      </c>
      <c r="E16" s="60"/>
      <c r="F16" s="12"/>
      <c r="G16" s="13">
        <f t="shared" ref="G16:G18" si="3">E16*F16</f>
        <v>0</v>
      </c>
      <c r="H16" s="14">
        <f t="shared" si="1"/>
        <v>0</v>
      </c>
      <c r="I16" s="13">
        <f t="shared" si="2"/>
        <v>0</v>
      </c>
      <c r="J16" s="20"/>
    </row>
    <row r="17" spans="1:13" ht="28.2" thickBot="1" x14ac:dyDescent="0.35">
      <c r="A17" s="9">
        <v>13</v>
      </c>
      <c r="B17" s="30" t="s">
        <v>33</v>
      </c>
      <c r="C17" s="10" t="s">
        <v>39</v>
      </c>
      <c r="D17" s="11" t="s">
        <v>18</v>
      </c>
      <c r="E17" s="60"/>
      <c r="F17" s="12"/>
      <c r="G17" s="13">
        <f t="shared" si="3"/>
        <v>0</v>
      </c>
      <c r="H17" s="14">
        <f t="shared" si="1"/>
        <v>0</v>
      </c>
      <c r="I17" s="13">
        <f t="shared" si="2"/>
        <v>0</v>
      </c>
      <c r="J17" s="20"/>
    </row>
    <row r="18" spans="1:13" ht="24.9" customHeight="1" thickBot="1" x14ac:dyDescent="0.35">
      <c r="A18" s="9">
        <v>14</v>
      </c>
      <c r="B18" s="31" t="s">
        <v>46</v>
      </c>
      <c r="C18" s="22" t="s">
        <v>31</v>
      </c>
      <c r="D18" s="32" t="s">
        <v>18</v>
      </c>
      <c r="E18" s="62">
        <v>13636</v>
      </c>
      <c r="F18" s="33">
        <v>1</v>
      </c>
      <c r="G18" s="13">
        <f t="shared" si="3"/>
        <v>13636</v>
      </c>
      <c r="H18" s="14">
        <f t="shared" si="1"/>
        <v>13636</v>
      </c>
      <c r="I18" s="13">
        <f t="shared" si="2"/>
        <v>0</v>
      </c>
      <c r="J18" s="29" t="str">
        <f>IF(SUM(H4:H17)*10%&gt;=H18,IF(SUM(H4:H17)=0,"",(H18)/SUM(H4:H17)),"錯誤!")</f>
        <v>錯誤!</v>
      </c>
      <c r="K18" s="2" t="s">
        <v>8</v>
      </c>
      <c r="L18" s="49">
        <f>ROUNDDOWN(SUM(H4:H17)*10%,0)</f>
        <v>0</v>
      </c>
      <c r="M18" s="8" t="s">
        <v>64</v>
      </c>
    </row>
    <row r="19" spans="1:13" ht="32.25" customHeight="1" x14ac:dyDescent="0.3">
      <c r="A19" s="34">
        <v>15</v>
      </c>
      <c r="B19" s="35" t="s">
        <v>57</v>
      </c>
      <c r="C19" s="18" t="s">
        <v>65</v>
      </c>
      <c r="D19" s="32" t="s">
        <v>18</v>
      </c>
      <c r="E19" s="60">
        <v>37500</v>
      </c>
      <c r="F19" s="12">
        <v>1</v>
      </c>
      <c r="G19" s="36">
        <f t="shared" ref="G19:G23" si="4">SUM(E19*F19)</f>
        <v>37500</v>
      </c>
      <c r="H19" s="14"/>
      <c r="I19" s="36">
        <f t="shared" si="2"/>
        <v>37500</v>
      </c>
      <c r="J19" s="20"/>
    </row>
    <row r="20" spans="1:13" ht="32.25" customHeight="1" x14ac:dyDescent="0.3">
      <c r="A20" s="34">
        <v>16</v>
      </c>
      <c r="B20" s="35" t="s">
        <v>58</v>
      </c>
      <c r="C20" s="11"/>
      <c r="D20" s="32"/>
      <c r="E20" s="12"/>
      <c r="F20" s="12"/>
      <c r="G20" s="36">
        <f t="shared" si="4"/>
        <v>0</v>
      </c>
      <c r="H20" s="14"/>
      <c r="I20" s="36">
        <f>G20-H20</f>
        <v>0</v>
      </c>
      <c r="J20" s="20"/>
    </row>
    <row r="21" spans="1:13" ht="32.25" customHeight="1" x14ac:dyDescent="0.3">
      <c r="A21" s="34">
        <v>17</v>
      </c>
      <c r="B21" s="35" t="s">
        <v>59</v>
      </c>
      <c r="C21" s="32"/>
      <c r="D21" s="32"/>
      <c r="E21" s="12"/>
      <c r="F21" s="12"/>
      <c r="G21" s="36">
        <f t="shared" si="4"/>
        <v>0</v>
      </c>
      <c r="H21" s="14"/>
      <c r="I21" s="36">
        <f t="shared" ref="I21:I25" si="5">G21-H21</f>
        <v>0</v>
      </c>
      <c r="J21" s="20"/>
    </row>
    <row r="22" spans="1:13" ht="32.25" customHeight="1" x14ac:dyDescent="0.3">
      <c r="A22" s="34">
        <v>18</v>
      </c>
      <c r="B22" s="35" t="s">
        <v>60</v>
      </c>
      <c r="C22" s="32"/>
      <c r="D22" s="32"/>
      <c r="E22" s="12"/>
      <c r="F22" s="12"/>
      <c r="G22" s="36">
        <f t="shared" si="4"/>
        <v>0</v>
      </c>
      <c r="H22" s="14"/>
      <c r="I22" s="36">
        <f t="shared" si="5"/>
        <v>0</v>
      </c>
      <c r="J22" s="20"/>
    </row>
    <row r="23" spans="1:13" ht="32.25" customHeight="1" x14ac:dyDescent="0.3">
      <c r="A23" s="34">
        <v>19</v>
      </c>
      <c r="B23" s="35" t="s">
        <v>61</v>
      </c>
      <c r="C23" s="32"/>
      <c r="D23" s="32"/>
      <c r="E23" s="12"/>
      <c r="F23" s="12"/>
      <c r="G23" s="36">
        <f t="shared" si="4"/>
        <v>0</v>
      </c>
      <c r="H23" s="14"/>
      <c r="I23" s="36">
        <f t="shared" si="5"/>
        <v>0</v>
      </c>
      <c r="J23" s="20"/>
    </row>
    <row r="24" spans="1:13" ht="32.25" customHeight="1" x14ac:dyDescent="0.3">
      <c r="A24" s="34">
        <v>20</v>
      </c>
      <c r="B24" s="35" t="s">
        <v>62</v>
      </c>
      <c r="C24" s="32"/>
      <c r="D24" s="32"/>
      <c r="E24" s="12"/>
      <c r="F24" s="12"/>
      <c r="G24" s="36">
        <f t="shared" ref="G24:G25" si="6">SUM(E24*F24)</f>
        <v>0</v>
      </c>
      <c r="H24" s="14"/>
      <c r="I24" s="36">
        <f t="shared" si="5"/>
        <v>0</v>
      </c>
      <c r="J24" s="20"/>
    </row>
    <row r="25" spans="1:13" ht="32.25" customHeight="1" x14ac:dyDescent="0.3">
      <c r="A25" s="34">
        <v>21</v>
      </c>
      <c r="B25" s="35" t="s">
        <v>63</v>
      </c>
      <c r="C25" s="32"/>
      <c r="D25" s="32"/>
      <c r="E25" s="12"/>
      <c r="F25" s="12"/>
      <c r="G25" s="36">
        <f t="shared" si="6"/>
        <v>0</v>
      </c>
      <c r="H25" s="14"/>
      <c r="I25" s="36">
        <f t="shared" si="5"/>
        <v>0</v>
      </c>
      <c r="J25" s="20"/>
    </row>
    <row r="26" spans="1:13" ht="24.9" customHeight="1" thickBot="1" x14ac:dyDescent="0.35">
      <c r="A26" s="37"/>
      <c r="B26" s="9" t="s">
        <v>47</v>
      </c>
      <c r="C26" s="32"/>
      <c r="D26" s="32"/>
      <c r="E26" s="38"/>
      <c r="F26" s="38"/>
      <c r="G26" s="39">
        <f>SUM(G4:G25)</f>
        <v>51136</v>
      </c>
      <c r="H26" s="40">
        <f>SUM(H4:H25)</f>
        <v>13636</v>
      </c>
      <c r="I26" s="39">
        <f>SUM(I4:I25)</f>
        <v>37500</v>
      </c>
      <c r="J26" s="41">
        <f>SUM(H26:I26)</f>
        <v>51136</v>
      </c>
    </row>
    <row r="27" spans="1:13" ht="24.9" customHeight="1" thickBot="1" x14ac:dyDescent="0.35">
      <c r="A27" s="50" t="s">
        <v>48</v>
      </c>
      <c r="B27" s="51"/>
      <c r="C27" s="52"/>
      <c r="D27" s="42"/>
      <c r="E27" s="38"/>
      <c r="F27" s="38"/>
      <c r="G27" s="43"/>
      <c r="H27" s="44">
        <f>IF(G26=0,"",H26/G26)</f>
        <v>0.26666145181476847</v>
      </c>
      <c r="I27" s="45">
        <f>IF(G26=0,"",I26/G26)</f>
        <v>0.73333854818523159</v>
      </c>
      <c r="J27" s="46">
        <f>SUM(H27:I27)</f>
        <v>1</v>
      </c>
      <c r="K27" s="6" t="s">
        <v>1</v>
      </c>
    </row>
    <row r="28" spans="1:13" ht="43.8" thickBot="1" x14ac:dyDescent="0.35">
      <c r="H28" s="3" t="s">
        <v>49</v>
      </c>
    </row>
  </sheetData>
  <sheetProtection selectLockedCells="1" selectUnlockedCells="1"/>
  <mergeCells count="6">
    <mergeCell ref="A27:C27"/>
    <mergeCell ref="A1:J1"/>
    <mergeCell ref="A2:J2"/>
    <mergeCell ref="A3:B3"/>
    <mergeCell ref="A7:A8"/>
    <mergeCell ref="B7:B8"/>
  </mergeCells>
  <phoneticPr fontId="2" type="noConversion"/>
  <conditionalFormatting sqref="J15">
    <cfRule type="cellIs" dxfId="6" priority="4" operator="greaterThan">
      <formula>0.03</formula>
    </cfRule>
    <cfRule type="cellIs" dxfId="5" priority="9" operator="greaterThan">
      <formula>0.03</formula>
    </cfRule>
  </conditionalFormatting>
  <conditionalFormatting sqref="J18">
    <cfRule type="cellIs" dxfId="4" priority="3" operator="greaterThan">
      <formula>0.1</formula>
    </cfRule>
    <cfRule type="cellIs" dxfId="3" priority="8" operator="greaterThan">
      <formula>0.1</formula>
    </cfRule>
  </conditionalFormatting>
  <conditionalFormatting sqref="J27">
    <cfRule type="cellIs" dxfId="2" priority="7" operator="equal">
      <formula>1</formula>
    </cfRule>
  </conditionalFormatting>
  <conditionalFormatting sqref="J4">
    <cfRule type="cellIs" dxfId="1" priority="2" operator="greaterThan">
      <formula>0.05</formula>
    </cfRule>
  </conditionalFormatting>
  <conditionalFormatting sqref="J5">
    <cfRule type="cellIs" dxfId="0" priority="1" operator="greaterThan">
      <formula>0.25</formula>
    </cfRule>
  </conditionalFormatting>
  <printOptions horizontalCentered="1"/>
  <pageMargins left="0" right="0" top="0.55118110236220474" bottom="0.55118110236220474" header="0.31496062992125984" footer="0.31496062992125984"/>
  <pageSetup paperSize="9" scale="7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空白</vt:lpstr>
    </vt:vector>
  </TitlesOfParts>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雅婷</dc:creator>
  <cp:lastModifiedBy>User</cp:lastModifiedBy>
  <cp:lastPrinted>2021-03-18T08:11:37Z</cp:lastPrinted>
  <dcterms:created xsi:type="dcterms:W3CDTF">2015-03-18T03:27:09Z</dcterms:created>
  <dcterms:modified xsi:type="dcterms:W3CDTF">2021-12-13T05:32:43Z</dcterms:modified>
</cp:coreProperties>
</file>